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tats - Self-disclosed performa" sheetId="2" r:id="rId5"/>
    <sheet name="Stats - Volumes, prioritisation" sheetId="3" r:id="rId6"/>
    <sheet name="Stats - Overall performance as " sheetId="4" r:id="rId7"/>
  </sheets>
</workbook>
</file>

<file path=xl/sharedStrings.xml><?xml version="1.0" encoding="utf-8"?>
<sst xmlns="http://schemas.openxmlformats.org/spreadsheetml/2006/main" uniqueCount="33">
  <si>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</si>
  <si>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</si>
  <si>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</si>
  <si>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</si>
  <si>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Stats</t>
  </si>
  <si>
    <t>Self-disclosed performance preferences</t>
  </si>
  <si>
    <t>Stats - Self-disclosed performa</t>
  </si>
  <si>
    <t>In-office</t>
  </si>
  <si>
    <t>Remote</t>
  </si>
  <si>
    <t>Reflection</t>
  </si>
  <si>
    <t>Individual work</t>
  </si>
  <si>
    <t>Teaming</t>
  </si>
  <si>
    <t>A</t>
  </si>
  <si>
    <t>B</t>
  </si>
  <si>
    <t>C</t>
  </si>
  <si>
    <t>D</t>
  </si>
  <si>
    <t>E</t>
  </si>
  <si>
    <t>F</t>
  </si>
  <si>
    <t>Volumes, prioritisation of work and overall performance results (including % contribution, when factoring in self-disclosed indicators, FTE volumes and prioritisation</t>
  </si>
  <si>
    <t>Stats - Volumes, prioritisation</t>
  </si>
  <si>
    <t>Volumes</t>
  </si>
  <si>
    <r>
      <rPr>
        <b val="1"/>
        <sz val="10"/>
        <color indexed="8"/>
        <rFont val="Helvetica Neue"/>
      </rPr>
      <t>In-office</t>
    </r>
  </si>
  <si>
    <r>
      <rPr>
        <b val="1"/>
        <sz val="10"/>
        <color indexed="8"/>
        <rFont val="Helvetica Neue"/>
      </rPr>
      <t>Remote</t>
    </r>
  </si>
  <si>
    <t>Overall performance as per self-disclosed information</t>
  </si>
  <si>
    <t xml:space="preserve">Stats - Overall performance as </t>
  </si>
  <si>
    <t>Delta</t>
  </si>
  <si>
    <t>Classification</t>
  </si>
  <si>
    <t>Integrated and motivational leadership</t>
  </si>
  <si>
    <t>Absent leadership</t>
  </si>
  <si>
    <t>Competitive and catalysing managerial skills</t>
  </si>
  <si>
    <t>Sub-standard mgmt. (i.e. micromanagement)</t>
  </si>
  <si>
    <t>Self-organising high-performant individuals</t>
  </si>
  <si>
    <t>Demotivated or distracted individuals</t>
  </si>
</sst>
</file>

<file path=xl/styles.xml><?xml version="1.0" encoding="utf-8"?>
<styleSheet xmlns="http://schemas.openxmlformats.org/spreadsheetml/2006/main">
  <numFmts count="2">
    <numFmt numFmtId="0" formatCode="General"/>
    <numFmt numFmtId="59" formatCode="0.0%"/>
  </numFmts>
  <fonts count="5">
    <font>
      <sz val="10"/>
      <color indexed="8"/>
      <name val="Helvetica Neue"/>
    </font>
    <font>
      <sz val="12"/>
      <color indexed="8"/>
      <name val="Helvetica Neue"/>
    </font>
    <font>
      <sz val="14"/>
      <color indexed="8"/>
      <name val="Helvetica Neue"/>
    </font>
    <font>
      <u val="single"/>
      <sz val="12"/>
      <color indexed="11"/>
      <name val="Helvetica Neue"/>
    </font>
    <font>
      <b val="1"/>
      <sz val="10"/>
      <color indexed="8"/>
      <name val="Helvetica Neue"/>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s>
  <borders count="17">
    <border>
      <left/>
      <right/>
      <top/>
      <bottom/>
      <diagonal/>
    </border>
    <border>
      <left style="thin">
        <color indexed="12"/>
      </left>
      <right style="medium">
        <color indexed="8"/>
      </right>
      <top style="thin">
        <color indexed="12"/>
      </top>
      <bottom style="thin">
        <color indexed="12"/>
      </bottom>
      <diagonal/>
    </border>
    <border>
      <left style="medium">
        <color indexed="8"/>
      </left>
      <right style="thin">
        <color indexed="12"/>
      </right>
      <top style="medium">
        <color indexed="8"/>
      </top>
      <bottom style="medium">
        <color indexed="8"/>
      </bottom>
      <diagonal/>
    </border>
    <border>
      <left style="thin">
        <color indexed="12"/>
      </left>
      <right style="thin">
        <color indexed="12"/>
      </right>
      <top style="medium">
        <color indexed="8"/>
      </top>
      <bottom style="medium">
        <color indexed="8"/>
      </bottom>
      <diagonal/>
    </border>
    <border>
      <left style="thin">
        <color indexed="12"/>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12"/>
      </bottom>
      <diagonal/>
    </border>
    <border>
      <left style="medium">
        <color indexed="8"/>
      </left>
      <right style="thin">
        <color indexed="12"/>
      </right>
      <top style="medium">
        <color indexed="8"/>
      </top>
      <bottom style="thin">
        <color indexed="12"/>
      </bottom>
      <diagonal/>
    </border>
    <border>
      <left style="thin">
        <color indexed="12"/>
      </left>
      <right style="thin">
        <color indexed="12"/>
      </right>
      <top style="medium">
        <color indexed="8"/>
      </top>
      <bottom style="thin">
        <color indexed="12"/>
      </bottom>
      <diagonal/>
    </border>
    <border>
      <left style="thin">
        <color indexed="12"/>
      </left>
      <right style="medium">
        <color indexed="8"/>
      </right>
      <top style="medium">
        <color indexed="8"/>
      </top>
      <bottom style="thin">
        <color indexed="12"/>
      </bottom>
      <diagonal/>
    </border>
    <border>
      <left style="thin">
        <color indexed="12"/>
      </left>
      <right style="medium">
        <color indexed="8"/>
      </right>
      <top style="thin">
        <color indexed="12"/>
      </top>
      <bottom style="medium">
        <color indexed="8"/>
      </bottom>
      <diagonal/>
    </border>
    <border>
      <left style="medium">
        <color indexed="8"/>
      </left>
      <right style="medium">
        <color indexed="8"/>
      </right>
      <top style="thin">
        <color indexed="12"/>
      </top>
      <bottom style="medium">
        <color indexed="8"/>
      </bottom>
      <diagonal/>
    </border>
    <border>
      <left style="medium">
        <color indexed="8"/>
      </left>
      <right style="thin">
        <color indexed="12"/>
      </right>
      <top style="thin">
        <color indexed="12"/>
      </top>
      <bottom style="medium">
        <color indexed="8"/>
      </bottom>
      <diagonal/>
    </border>
    <border>
      <left style="thin">
        <color indexed="12"/>
      </left>
      <right style="thin">
        <color indexed="12"/>
      </right>
      <top style="thin">
        <color indexed="12"/>
      </top>
      <bottom style="medium">
        <color indexed="8"/>
      </bottom>
      <diagonal/>
    </border>
    <border>
      <left style="medium">
        <color indexed="8"/>
      </left>
      <right style="medium">
        <color indexed="8"/>
      </right>
      <top style="thin">
        <color indexed="12"/>
      </top>
      <bottom style="thin">
        <color indexed="12"/>
      </bottom>
      <diagonal/>
    </border>
    <border>
      <left style="medium">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medium">
        <color indexed="8"/>
      </left>
      <right style="medium">
        <color indexed="8"/>
      </right>
      <top style="medium">
        <color indexed="8"/>
      </top>
      <bottom style="medium">
        <color indexed="8"/>
      </bottom>
      <diagonal/>
    </border>
  </borders>
  <cellStyleXfs count="1">
    <xf numFmtId="0" fontId="0" applyNumberFormat="0" applyFont="1" applyFill="0" applyBorder="0" applyAlignment="1" applyProtection="0">
      <alignment vertical="top" wrapText="1"/>
    </xf>
  </cellStyleXfs>
  <cellXfs count="95">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0" fontId="1" applyNumberFormat="0" applyFont="1" applyFill="0" applyBorder="0" applyAlignment="1" applyProtection="0">
      <alignment horizontal="center" vertical="center"/>
    </xf>
    <xf numFmtId="0" fontId="0" borderId="1" applyNumberFormat="0" applyFont="1" applyFill="0" applyBorder="1" applyAlignment="1" applyProtection="0">
      <alignment horizontal="center" vertical="top" wrapText="1"/>
    </xf>
    <xf numFmtId="49" fontId="4" borderId="2" applyNumberFormat="1" applyFont="1" applyFill="0" applyBorder="1" applyAlignment="1" applyProtection="0">
      <alignment horizontal="center" vertical="center" wrapText="1"/>
    </xf>
    <xf numFmtId="0" fontId="0" borderId="3" applyNumberFormat="0" applyFont="1" applyFill="0" applyBorder="1" applyAlignment="1" applyProtection="0">
      <alignment vertical="top" wrapText="1"/>
    </xf>
    <xf numFmtId="49" fontId="4" borderId="3" applyNumberFormat="1" applyFont="1" applyFill="0" applyBorder="1" applyAlignment="1" applyProtection="0">
      <alignment horizontal="center" vertical="center" wrapText="1"/>
    </xf>
    <xf numFmtId="0" fontId="0" borderId="4" applyNumberFormat="0" applyFont="1" applyFill="0" applyBorder="1" applyAlignment="1" applyProtection="0">
      <alignment vertical="top" wrapText="1"/>
    </xf>
    <xf numFmtId="49" fontId="4" borderId="5" applyNumberFormat="1" applyFont="1" applyFill="0" applyBorder="1" applyAlignment="1" applyProtection="0">
      <alignment horizontal="center" vertical="center" wrapText="1"/>
    </xf>
    <xf numFmtId="49" fontId="4" borderId="6" applyNumberFormat="1" applyFont="1" applyFill="0" applyBorder="1" applyAlignment="1" applyProtection="0">
      <alignment horizontal="center" vertical="center" wrapText="1"/>
    </xf>
    <xf numFmtId="0" fontId="0" borderId="7" applyNumberFormat="0" applyFont="1" applyFill="0" applyBorder="1" applyAlignment="1" applyProtection="0">
      <alignment vertical="top" wrapText="1"/>
    </xf>
    <xf numFmtId="0" fontId="0" borderId="8" applyNumberFormat="0" applyFont="1" applyFill="0" applyBorder="1" applyAlignment="1" applyProtection="0">
      <alignment vertical="top" wrapText="1"/>
    </xf>
    <xf numFmtId="0" fontId="0" borderId="9" applyNumberFormat="0" applyFont="1" applyFill="0" applyBorder="1" applyAlignment="1" applyProtection="0">
      <alignment horizontal="center" vertical="top" wrapText="1"/>
    </xf>
    <xf numFmtId="0" fontId="0" borderId="10" applyNumberFormat="0" applyFont="1" applyFill="0" applyBorder="1" applyAlignment="1" applyProtection="0">
      <alignment vertical="top" wrapText="1"/>
    </xf>
    <xf numFmtId="49" fontId="4" borderId="11" applyNumberFormat="1" applyFont="1" applyFill="0" applyBorder="1" applyAlignment="1" applyProtection="0">
      <alignment horizontal="center" vertical="center" wrapText="1"/>
    </xf>
    <xf numFmtId="49" fontId="4" borderId="12" applyNumberFormat="1" applyFont="1" applyFill="0" applyBorder="1" applyAlignment="1" applyProtection="0">
      <alignment horizontal="center" vertical="center" wrapText="1"/>
    </xf>
    <xf numFmtId="49" fontId="4" borderId="9" applyNumberFormat="1" applyFont="1" applyFill="0" applyBorder="1" applyAlignment="1" applyProtection="0">
      <alignment horizontal="center" vertical="center" wrapText="1"/>
    </xf>
    <xf numFmtId="49" fontId="0" fillId="4" borderId="5" applyNumberFormat="1" applyFont="1" applyFill="1" applyBorder="1" applyAlignment="1" applyProtection="0">
      <alignment horizontal="center" vertical="top" wrapText="1"/>
    </xf>
    <xf numFmtId="59" fontId="0" fillId="4" borderId="5" applyNumberFormat="1" applyFont="1" applyFill="1" applyBorder="1" applyAlignment="1" applyProtection="0">
      <alignment horizontal="right" vertical="center" wrapText="1"/>
    </xf>
    <xf numFmtId="59" fontId="0" fillId="4" borderId="6" applyNumberFormat="1" applyFont="1" applyFill="1" applyBorder="1" applyAlignment="1" applyProtection="0">
      <alignment horizontal="right" vertical="center" wrapText="1"/>
    </xf>
    <xf numFmtId="59" fontId="0" fillId="4" borderId="7" applyNumberFormat="1" applyFont="1" applyFill="1" applyBorder="1" applyAlignment="1" applyProtection="0">
      <alignment horizontal="right" vertical="center" wrapText="1"/>
    </xf>
    <xf numFmtId="9" fontId="0" fillId="4" borderId="7" applyNumberFormat="1" applyFont="1" applyFill="1" applyBorder="1" applyAlignment="1" applyProtection="0">
      <alignment horizontal="right" vertical="center" wrapText="1"/>
    </xf>
    <xf numFmtId="59" fontId="0" fillId="4" borderId="8" applyNumberFormat="1" applyFont="1" applyFill="1" applyBorder="1" applyAlignment="1" applyProtection="0">
      <alignment horizontal="right" vertical="center" wrapText="1"/>
    </xf>
    <xf numFmtId="9" fontId="0" fillId="4" borderId="5" applyNumberFormat="1" applyFont="1" applyFill="1" applyBorder="1" applyAlignment="1" applyProtection="0">
      <alignment horizontal="right" vertical="center" wrapText="1"/>
    </xf>
    <xf numFmtId="9" fontId="0" fillId="4" borderId="6" applyNumberFormat="1" applyFont="1" applyFill="1" applyBorder="1" applyAlignment="1" applyProtection="0">
      <alignment horizontal="right" vertical="center" wrapText="1"/>
    </xf>
    <xf numFmtId="49" fontId="0" fillId="4" borderId="13" applyNumberFormat="1" applyFont="1" applyFill="1" applyBorder="1" applyAlignment="1" applyProtection="0">
      <alignment horizontal="center" vertical="top" wrapText="1"/>
    </xf>
    <xf numFmtId="59" fontId="0" fillId="4" borderId="13" applyNumberFormat="1" applyFont="1" applyFill="1" applyBorder="1" applyAlignment="1" applyProtection="0">
      <alignment horizontal="right" vertical="center" wrapText="1"/>
    </xf>
    <xf numFmtId="59" fontId="0" fillId="4" borderId="14" applyNumberFormat="1" applyFont="1" applyFill="1" applyBorder="1" applyAlignment="1" applyProtection="0">
      <alignment horizontal="right" vertical="center" wrapText="1"/>
    </xf>
    <xf numFmtId="59" fontId="0" fillId="4" borderId="15" applyNumberFormat="1" applyFont="1" applyFill="1" applyBorder="1" applyAlignment="1" applyProtection="0">
      <alignment horizontal="right" vertical="center" wrapText="1"/>
    </xf>
    <xf numFmtId="59" fontId="0" fillId="4" borderId="1" applyNumberFormat="1" applyFont="1" applyFill="1" applyBorder="1" applyAlignment="1" applyProtection="0">
      <alignment horizontal="right" vertical="center" wrapText="1"/>
    </xf>
    <xf numFmtId="9" fontId="0" fillId="4" borderId="15" applyNumberFormat="1" applyFont="1" applyFill="1" applyBorder="1" applyAlignment="1" applyProtection="0">
      <alignment horizontal="right" vertical="center" wrapText="1"/>
    </xf>
    <xf numFmtId="9" fontId="0" fillId="4" borderId="13" applyNumberFormat="1" applyFont="1" applyFill="1" applyBorder="1" applyAlignment="1" applyProtection="0">
      <alignment horizontal="right" vertical="center" wrapText="1"/>
    </xf>
    <xf numFmtId="9" fontId="0" fillId="4" borderId="14" applyNumberFormat="1" applyFont="1" applyFill="1" applyBorder="1" applyAlignment="1" applyProtection="0">
      <alignment horizontal="right" vertical="center" wrapText="1"/>
    </xf>
    <xf numFmtId="9" fontId="0" fillId="4" borderId="1" applyNumberFormat="1" applyFont="1" applyFill="1" applyBorder="1" applyAlignment="1" applyProtection="0">
      <alignment horizontal="right" vertical="center" wrapText="1"/>
    </xf>
    <xf numFmtId="49" fontId="0" fillId="4" borderId="10" applyNumberFormat="1" applyFont="1" applyFill="1" applyBorder="1" applyAlignment="1" applyProtection="0">
      <alignment horizontal="center" vertical="top" wrapText="1"/>
    </xf>
    <xf numFmtId="59" fontId="0" fillId="4" borderId="10" applyNumberFormat="1" applyFont="1" applyFill="1" applyBorder="1" applyAlignment="1" applyProtection="0">
      <alignment horizontal="right" vertical="center" wrapText="1"/>
    </xf>
    <xf numFmtId="59" fontId="0" fillId="4" borderId="11" applyNumberFormat="1" applyFont="1" applyFill="1" applyBorder="1" applyAlignment="1" applyProtection="0">
      <alignment horizontal="right" vertical="center" wrapText="1"/>
    </xf>
    <xf numFmtId="59" fontId="0" fillId="4" borderId="12" applyNumberFormat="1" applyFont="1" applyFill="1" applyBorder="1" applyAlignment="1" applyProtection="0">
      <alignment horizontal="right" vertical="center" wrapText="1"/>
    </xf>
    <xf numFmtId="9" fontId="0" fillId="4" borderId="12" applyNumberFormat="1" applyFont="1" applyFill="1" applyBorder="1" applyAlignment="1" applyProtection="0">
      <alignment horizontal="right" vertical="center" wrapText="1"/>
    </xf>
    <xf numFmtId="59" fontId="0" fillId="4" borderId="9" applyNumberFormat="1" applyFont="1" applyFill="1" applyBorder="1" applyAlignment="1" applyProtection="0">
      <alignment horizontal="right" vertical="center" wrapText="1"/>
    </xf>
    <xf numFmtId="0" fontId="0" applyNumberFormat="1" applyFont="1" applyFill="0" applyBorder="0" applyAlignment="1" applyProtection="0">
      <alignment vertical="top" wrapText="1"/>
    </xf>
    <xf numFmtId="0" fontId="0" borderId="16" applyNumberFormat="0" applyFont="1" applyFill="0" applyBorder="1" applyAlignment="1" applyProtection="0">
      <alignment horizontal="center" vertical="center" wrapText="1"/>
    </xf>
    <xf numFmtId="49" fontId="4" borderId="16" applyNumberFormat="1" applyFont="1" applyFill="0" applyBorder="1" applyAlignment="1" applyProtection="0">
      <alignment horizontal="center" vertical="center" wrapText="1"/>
    </xf>
    <xf numFmtId="49" fontId="4" borderId="4" applyNumberFormat="1" applyFont="1" applyFill="0" applyBorder="1" applyAlignment="1" applyProtection="0">
      <alignment horizontal="center" vertical="center" wrapText="1"/>
    </xf>
    <xf numFmtId="0" fontId="0" borderId="13" applyNumberFormat="0" applyFont="1" applyFill="0" applyBorder="1" applyAlignment="1" applyProtection="0">
      <alignment horizontal="center" vertical="center" wrapText="1"/>
    </xf>
    <xf numFmtId="49" fontId="4" borderId="8" applyNumberFormat="1" applyFont="1" applyFill="0" applyBorder="1" applyAlignment="1" applyProtection="0">
      <alignment horizontal="center" vertical="center" wrapText="1"/>
    </xf>
    <xf numFmtId="49" fontId="0" fillId="4" borderId="5" applyNumberFormat="1" applyFont="1" applyFill="1" applyBorder="1" applyAlignment="1" applyProtection="0">
      <alignment horizontal="center" vertical="center" wrapText="1"/>
    </xf>
    <xf numFmtId="0" fontId="0" fillId="4" borderId="5" applyNumberFormat="1" applyFont="1" applyFill="1" applyBorder="1" applyAlignment="1" applyProtection="0">
      <alignment horizontal="center" vertical="center" wrapText="1"/>
    </xf>
    <xf numFmtId="59" fontId="0" fillId="4" borderId="6" applyNumberFormat="1" applyFont="1" applyFill="1" applyBorder="1" applyAlignment="1" applyProtection="0">
      <alignment horizontal="center" vertical="center" wrapText="1"/>
    </xf>
    <xf numFmtId="59" fontId="0" fillId="4" borderId="7" applyNumberFormat="1" applyFont="1" applyFill="1" applyBorder="1" applyAlignment="1" applyProtection="0">
      <alignment horizontal="center" vertical="center" wrapText="1"/>
    </xf>
    <xf numFmtId="59" fontId="0" fillId="4" borderId="8" applyNumberFormat="1" applyFont="1" applyFill="1" applyBorder="1" applyAlignment="1" applyProtection="0">
      <alignment horizontal="center" vertical="center" wrapText="1"/>
    </xf>
    <xf numFmtId="9" fontId="0" borderId="13" applyNumberFormat="1" applyFont="1" applyFill="0" applyBorder="1" applyAlignment="1" applyProtection="0">
      <alignment horizontal="center" vertical="center" wrapText="1"/>
    </xf>
    <xf numFmtId="59" fontId="0" borderId="14" applyNumberFormat="1" applyFont="1" applyFill="0" applyBorder="1" applyAlignment="1" applyProtection="0">
      <alignment horizontal="center" vertical="center" wrapText="1"/>
    </xf>
    <xf numFmtId="59" fontId="0" borderId="1" applyNumberFormat="1" applyFont="1" applyFill="0" applyBorder="1" applyAlignment="1" applyProtection="0">
      <alignment horizontal="center" vertical="center" wrapText="1"/>
    </xf>
    <xf numFmtId="9" fontId="0" borderId="14" applyNumberFormat="1" applyFont="1" applyFill="0" applyBorder="1" applyAlignment="1" applyProtection="0">
      <alignment horizontal="center" vertical="center" wrapText="1"/>
    </xf>
    <xf numFmtId="9" fontId="0" borderId="1" applyNumberFormat="1" applyFont="1" applyFill="0" applyBorder="1" applyAlignment="1" applyProtection="0">
      <alignment horizontal="center" vertical="center" wrapText="1"/>
    </xf>
    <xf numFmtId="49" fontId="0" fillId="4" borderId="13" applyNumberFormat="1" applyFont="1" applyFill="1" applyBorder="1" applyAlignment="1" applyProtection="0">
      <alignment horizontal="center" vertical="center" wrapText="1"/>
    </xf>
    <xf numFmtId="0" fontId="0" fillId="4" borderId="13" applyNumberFormat="1" applyFont="1" applyFill="1" applyBorder="1" applyAlignment="1" applyProtection="0">
      <alignment horizontal="center" vertical="center" wrapText="1"/>
    </xf>
    <xf numFmtId="0" fontId="0" borderId="14" applyNumberFormat="0" applyFont="1" applyFill="0" applyBorder="1" applyAlignment="1" applyProtection="0">
      <alignment vertical="top" wrapText="1"/>
    </xf>
    <xf numFmtId="0" fontId="0" borderId="15" applyNumberFormat="0" applyFont="1" applyFill="0" applyBorder="1" applyAlignment="1" applyProtection="0">
      <alignment vertical="top" wrapText="1"/>
    </xf>
    <xf numFmtId="0" fontId="0" borderId="1" applyNumberFormat="0" applyFont="1" applyFill="0" applyBorder="1" applyAlignment="1" applyProtection="0">
      <alignment vertical="top" wrapText="1"/>
    </xf>
    <xf numFmtId="0" fontId="0" borderId="13" applyNumberFormat="0" applyFont="1" applyFill="0" applyBorder="1" applyAlignment="1" applyProtection="0">
      <alignment vertical="top" wrapText="1"/>
    </xf>
    <xf numFmtId="59" fontId="0" fillId="4" borderId="14" applyNumberFormat="1" applyFont="1" applyFill="1" applyBorder="1" applyAlignment="1" applyProtection="0">
      <alignment horizontal="center" vertical="center" wrapText="1"/>
    </xf>
    <xf numFmtId="59" fontId="0" fillId="4" borderId="15" applyNumberFormat="1" applyFont="1" applyFill="1" applyBorder="1" applyAlignment="1" applyProtection="0">
      <alignment horizontal="center" vertical="center" wrapText="1"/>
    </xf>
    <xf numFmtId="59" fontId="0" fillId="4" borderId="1" applyNumberFormat="1" applyFont="1" applyFill="1" applyBorder="1" applyAlignment="1" applyProtection="0">
      <alignment horizontal="center" vertical="center" wrapText="1"/>
    </xf>
    <xf numFmtId="49" fontId="0" fillId="4" borderId="10" applyNumberFormat="1" applyFont="1" applyFill="1" applyBorder="1" applyAlignment="1" applyProtection="0">
      <alignment horizontal="center" vertical="center" wrapText="1"/>
    </xf>
    <xf numFmtId="0" fontId="0" fillId="4" borderId="10" applyNumberFormat="1" applyFont="1" applyFill="1" applyBorder="1" applyAlignment="1" applyProtection="0">
      <alignment horizontal="center" vertical="center" wrapText="1"/>
    </xf>
    <xf numFmtId="0" fontId="0" borderId="11" applyNumberFormat="0" applyFont="1" applyFill="0" applyBorder="1" applyAlignment="1" applyProtection="0">
      <alignment vertical="top" wrapText="1"/>
    </xf>
    <xf numFmtId="0" fontId="0" borderId="12" applyNumberFormat="0" applyFont="1" applyFill="0" applyBorder="1" applyAlignment="1" applyProtection="0">
      <alignment vertical="top" wrapText="1"/>
    </xf>
    <xf numFmtId="0" fontId="0" borderId="9" applyNumberFormat="0" applyFont="1" applyFill="0" applyBorder="1" applyAlignment="1" applyProtection="0">
      <alignment vertical="top" wrapText="1"/>
    </xf>
    <xf numFmtId="59" fontId="0" borderId="11" applyNumberFormat="1" applyFont="1" applyFill="0" applyBorder="1" applyAlignment="1" applyProtection="0">
      <alignment horizontal="center" vertical="center" wrapText="1"/>
    </xf>
    <xf numFmtId="59" fontId="0" borderId="9" applyNumberFormat="1" applyFont="1" applyFill="0" applyBorder="1" applyAlignment="1" applyProtection="0">
      <alignment horizontal="center" vertical="center" wrapText="1"/>
    </xf>
    <xf numFmtId="0" fontId="0" borderId="8" applyNumberFormat="0" applyFont="1" applyFill="0" applyBorder="1" applyAlignment="1" applyProtection="0">
      <alignment horizontal="center" vertical="center" wrapText="1"/>
    </xf>
    <xf numFmtId="0" fontId="0" borderId="16" applyNumberFormat="1" applyFont="1" applyFill="0" applyBorder="1" applyAlignment="1" applyProtection="0">
      <alignment horizontal="center" vertical="center" wrapText="1"/>
    </xf>
    <xf numFmtId="9" fontId="0" borderId="6" applyNumberFormat="1" applyFont="1" applyFill="0" applyBorder="1" applyAlignment="1" applyProtection="0">
      <alignment horizontal="center" vertical="center" wrapText="1"/>
    </xf>
    <xf numFmtId="9" fontId="0" borderId="7" applyNumberFormat="1" applyFont="1" applyFill="0" applyBorder="1" applyAlignment="1" applyProtection="0">
      <alignment horizontal="center" vertical="center" wrapText="1"/>
    </xf>
    <xf numFmtId="59" fontId="4" borderId="2" applyNumberFormat="1" applyFont="1" applyFill="0" applyBorder="1" applyAlignment="1" applyProtection="0">
      <alignment horizontal="center" vertical="center" wrapText="1"/>
    </xf>
    <xf numFmtId="59" fontId="4" borderId="4" applyNumberFormat="1" applyFont="1" applyFill="0" applyBorder="1" applyAlignment="1" applyProtection="0">
      <alignment horizontal="center" vertical="center" wrapText="1"/>
    </xf>
    <xf numFmtId="9" fontId="4" borderId="2" applyNumberFormat="1" applyFont="1" applyFill="0" applyBorder="1" applyAlignment="1" applyProtection="0">
      <alignment horizontal="center" vertical="center" wrapText="1"/>
    </xf>
    <xf numFmtId="9" fontId="4" borderId="4" applyNumberFormat="1" applyFont="1" applyFill="0" applyBorder="1" applyAlignment="1" applyProtection="0">
      <alignment horizontal="center" vertical="center" wrapText="1"/>
    </xf>
    <xf numFmtId="0" fontId="0" applyNumberFormat="1" applyFont="1" applyFill="0" applyBorder="0" applyAlignment="1" applyProtection="0">
      <alignment vertical="top" wrapText="1"/>
    </xf>
    <xf numFmtId="0" fontId="0" borderId="9" applyNumberFormat="0" applyFont="1" applyFill="0" applyBorder="1" applyAlignment="1" applyProtection="0">
      <alignment horizontal="center" vertical="center" wrapText="1"/>
    </xf>
    <xf numFmtId="59" fontId="0" borderId="6" applyNumberFormat="1" applyFont="1" applyFill="0" applyBorder="1" applyAlignment="1" applyProtection="0">
      <alignment horizontal="center" vertical="center" wrapText="1"/>
    </xf>
    <xf numFmtId="59" fontId="0" borderId="8" applyNumberFormat="1" applyFont="1" applyFill="0" applyBorder="1" applyAlignment="1" applyProtection="0">
      <alignment horizontal="center" vertical="center" wrapText="1"/>
    </xf>
    <xf numFmtId="9" fontId="0" borderId="8" applyNumberFormat="1" applyFont="1" applyFill="0" applyBorder="1" applyAlignment="1" applyProtection="0">
      <alignment horizontal="center" vertical="center" wrapText="1"/>
    </xf>
    <xf numFmtId="59" fontId="0" borderId="5" applyNumberFormat="1" applyFont="1" applyFill="0" applyBorder="1" applyAlignment="1" applyProtection="0">
      <alignment horizontal="center" vertical="center" wrapText="1"/>
    </xf>
    <xf numFmtId="59" fontId="0" borderId="13" applyNumberFormat="1" applyFont="1" applyFill="0" applyBorder="1" applyAlignment="1" applyProtection="0">
      <alignment horizontal="center" vertical="center" wrapText="1"/>
    </xf>
    <xf numFmtId="9" fontId="0" borderId="11" applyNumberFormat="1" applyFont="1" applyFill="0" applyBorder="1" applyAlignment="1" applyProtection="0">
      <alignment horizontal="center" vertical="center" wrapText="1"/>
    </xf>
    <xf numFmtId="9" fontId="0" borderId="9" applyNumberFormat="1" applyFont="1" applyFill="0" applyBorder="1" applyAlignment="1" applyProtection="0">
      <alignment horizontal="center" vertical="center" wrapText="1"/>
    </xf>
    <xf numFmtId="59" fontId="0" borderId="10" applyNumberFormat="1" applyFont="1" applyFill="0" applyBorder="1" applyAlignment="1" applyProtection="0">
      <alignment horizontal="center" vertical="center" wrapText="1"/>
    </xf>
  </cellXfs>
  <cellStyles count="1">
    <cellStyle name="Normal" xfId="0" builtinId="0"/>
  </cellStyles>
  <dxfs count="3">
    <dxf>
      <font>
        <color rgb="ff000000"/>
      </font>
      <fill>
        <patternFill patternType="solid">
          <fgColor indexed="14"/>
          <bgColor indexed="15"/>
        </patternFill>
      </fill>
    </dxf>
    <dxf>
      <font>
        <color rgb="ff000000"/>
      </font>
      <fill>
        <patternFill patternType="solid">
          <fgColor indexed="14"/>
          <bgColor indexed="16"/>
        </patternFill>
      </fill>
    </dxf>
    <dxf>
      <font>
        <color rgb="ff000000"/>
      </font>
      <fill>
        <patternFill patternType="solid">
          <fgColor indexed="14"/>
          <bgColor indexed="17"/>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5a5a5"/>
      <rgbColor rgb="fffff056"/>
      <rgbColor rgb="00000000"/>
      <rgbColor rgb="e5afe489"/>
      <rgbColor rgb="e5fffc98"/>
      <rgbColor rgb="e5ff978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6</v>
      </c>
    </row>
    <row r="11">
      <c r="B11" s="4"/>
      <c r="C11" t="s" s="4">
        <v>18</v>
      </c>
      <c r="D11" t="s" s="5">
        <v>19</v>
      </c>
    </row>
    <row r="12">
      <c r="B12" s="4"/>
      <c r="C12" t="s" s="4">
        <v>23</v>
      </c>
      <c r="D12" t="s" s="5">
        <v>24</v>
      </c>
    </row>
  </sheetData>
  <mergeCells count="1">
    <mergeCell ref="B3:D3"/>
  </mergeCells>
  <hyperlinks>
    <hyperlink ref="D10" location="'Stats - Self-disclosed performa'!R2C1" tooltip="" display="Stats - Self-disclosed performa"/>
    <hyperlink ref="D11" location="'Stats - Volumes, prioritisation'!R2C1" tooltip="" display="Stats - Volumes, prioritisation"/>
    <hyperlink ref="D12" location="'Stats - Overall performance as '!R2C1" tooltip="" display="Stats - Overall performance as "/>
  </hyperlinks>
</worksheet>
</file>

<file path=xl/worksheets/sheet2.xml><?xml version="1.0" encoding="utf-8"?>
<worksheet xmlns:r="http://schemas.openxmlformats.org/officeDocument/2006/relationships" xmlns="http://schemas.openxmlformats.org/spreadsheetml/2006/main">
  <dimension ref="A2:Q10"/>
  <sheetViews>
    <sheetView workbookViewId="0" showGridLines="0" defaultGridColor="1"/>
  </sheetViews>
  <sheetFormatPr defaultColWidth="16.3333" defaultRowHeight="19.9" customHeight="1" outlineLevelRow="0" outlineLevelCol="0"/>
  <cols>
    <col min="1" max="1" width="4.67188" style="6" customWidth="1"/>
    <col min="2" max="3" width="13.8516" style="6" customWidth="1"/>
    <col min="4" max="9" width="7.78125" style="6" customWidth="1"/>
    <col min="10" max="11" width="13.8516" style="6" customWidth="1"/>
    <col min="12" max="16" width="7.78125" style="6" customWidth="1"/>
    <col min="17" max="17" width="7.79688" style="6" customWidth="1"/>
    <col min="18" max="16384" width="16.3516" style="6" customWidth="1"/>
  </cols>
  <sheetData>
    <row r="1" ht="27.65" customHeight="1">
      <c r="A1" t="s" s="7">
        <v>5</v>
      </c>
      <c r="B1" s="7"/>
      <c r="C1" s="7"/>
      <c r="D1" s="7"/>
      <c r="E1" s="7"/>
      <c r="F1" s="7"/>
      <c r="G1" s="7"/>
      <c r="H1" s="7"/>
      <c r="I1" s="7"/>
      <c r="J1" s="7"/>
      <c r="K1" s="7"/>
      <c r="L1" s="7"/>
      <c r="M1" s="7"/>
      <c r="N1" s="7"/>
      <c r="O1" s="7"/>
      <c r="P1" s="7"/>
      <c r="Q1" s="7"/>
    </row>
    <row r="2" ht="21.7" customHeight="1">
      <c r="A2" s="8"/>
      <c r="B2" t="s" s="9">
        <v>7</v>
      </c>
      <c r="C2" s="10"/>
      <c r="D2" s="10"/>
      <c r="E2" s="10"/>
      <c r="F2" s="10"/>
      <c r="G2" s="10"/>
      <c r="H2" s="10"/>
      <c r="I2" s="10"/>
      <c r="J2" t="s" s="11">
        <v>8</v>
      </c>
      <c r="K2" s="10"/>
      <c r="L2" s="10"/>
      <c r="M2" s="10"/>
      <c r="N2" s="10"/>
      <c r="O2" s="10"/>
      <c r="P2" s="10"/>
      <c r="Q2" s="12"/>
    </row>
    <row r="3" ht="20.85" customHeight="1">
      <c r="A3" s="8"/>
      <c r="B3" t="s" s="13">
        <v>9</v>
      </c>
      <c r="C3" t="s" s="13">
        <v>10</v>
      </c>
      <c r="D3" t="s" s="14">
        <v>11</v>
      </c>
      <c r="E3" s="15"/>
      <c r="F3" s="15"/>
      <c r="G3" s="15"/>
      <c r="H3" s="15"/>
      <c r="I3" s="16"/>
      <c r="J3" t="s" s="13">
        <v>9</v>
      </c>
      <c r="K3" t="s" s="13">
        <v>10</v>
      </c>
      <c r="L3" t="s" s="14">
        <v>11</v>
      </c>
      <c r="M3" s="15"/>
      <c r="N3" s="15"/>
      <c r="O3" s="15"/>
      <c r="P3" s="15"/>
      <c r="Q3" s="16"/>
    </row>
    <row r="4" ht="20.85" customHeight="1">
      <c r="A4" s="17"/>
      <c r="B4" s="18"/>
      <c r="C4" s="18"/>
      <c r="D4" t="s" s="19">
        <v>12</v>
      </c>
      <c r="E4" t="s" s="20">
        <v>13</v>
      </c>
      <c r="F4" t="s" s="20">
        <v>14</v>
      </c>
      <c r="G4" t="s" s="20">
        <v>15</v>
      </c>
      <c r="H4" t="s" s="20">
        <v>16</v>
      </c>
      <c r="I4" t="s" s="21">
        <v>17</v>
      </c>
      <c r="J4" s="18"/>
      <c r="K4" s="18"/>
      <c r="L4" t="s" s="19">
        <v>12</v>
      </c>
      <c r="M4" t="s" s="20">
        <v>13</v>
      </c>
      <c r="N4" t="s" s="20">
        <v>14</v>
      </c>
      <c r="O4" t="s" s="20">
        <v>15</v>
      </c>
      <c r="P4" t="s" s="20">
        <v>16</v>
      </c>
      <c r="Q4" t="s" s="21">
        <v>17</v>
      </c>
    </row>
    <row r="5" ht="20.85" customHeight="1">
      <c r="A5" t="s" s="22">
        <v>12</v>
      </c>
      <c r="B5" s="23">
        <v>0.7</v>
      </c>
      <c r="C5" s="23">
        <v>0.9</v>
      </c>
      <c r="D5" s="24">
        <v>0.9</v>
      </c>
      <c r="E5" s="25">
        <v>0.7</v>
      </c>
      <c r="F5" s="26">
        <v>1</v>
      </c>
      <c r="G5" s="25">
        <v>0.6</v>
      </c>
      <c r="H5" s="25">
        <v>0.9</v>
      </c>
      <c r="I5" s="27">
        <v>0.5</v>
      </c>
      <c r="J5" s="28">
        <v>1</v>
      </c>
      <c r="K5" s="28">
        <v>1</v>
      </c>
      <c r="L5" s="29">
        <v>1</v>
      </c>
      <c r="M5" s="25">
        <v>0.8</v>
      </c>
      <c r="N5" s="26">
        <v>1</v>
      </c>
      <c r="O5" s="25">
        <v>0.7</v>
      </c>
      <c r="P5" s="26">
        <v>1</v>
      </c>
      <c r="Q5" s="27">
        <v>0.6</v>
      </c>
    </row>
    <row r="6" ht="20.05" customHeight="1">
      <c r="A6" t="s" s="30">
        <v>13</v>
      </c>
      <c r="B6" s="31">
        <v>0.5</v>
      </c>
      <c r="C6" s="31">
        <v>0.7</v>
      </c>
      <c r="D6" s="32">
        <v>0.8</v>
      </c>
      <c r="E6" s="33">
        <v>0.7</v>
      </c>
      <c r="F6" s="33">
        <v>0.8</v>
      </c>
      <c r="G6" s="33">
        <v>0.6</v>
      </c>
      <c r="H6" s="33">
        <v>0.8</v>
      </c>
      <c r="I6" s="34">
        <v>0.6</v>
      </c>
      <c r="J6" s="31">
        <v>0.8</v>
      </c>
      <c r="K6" s="31">
        <v>0.8</v>
      </c>
      <c r="L6" s="32">
        <v>0.9</v>
      </c>
      <c r="M6" s="33">
        <v>0.8</v>
      </c>
      <c r="N6" s="33">
        <v>0.9</v>
      </c>
      <c r="O6" s="33">
        <v>0.8</v>
      </c>
      <c r="P6" s="33">
        <v>0.9</v>
      </c>
      <c r="Q6" s="34">
        <v>0.7</v>
      </c>
    </row>
    <row r="7" ht="20.05" customHeight="1">
      <c r="A7" t="s" s="30">
        <v>14</v>
      </c>
      <c r="B7" s="31">
        <v>0.8</v>
      </c>
      <c r="C7" s="31">
        <v>0.9</v>
      </c>
      <c r="D7" s="32">
        <v>0.9</v>
      </c>
      <c r="E7" s="33">
        <v>0.8</v>
      </c>
      <c r="F7" s="35">
        <v>1</v>
      </c>
      <c r="G7" s="33">
        <v>0.8</v>
      </c>
      <c r="H7" s="33">
        <v>0.9</v>
      </c>
      <c r="I7" s="34">
        <v>0.7</v>
      </c>
      <c r="J7" s="36">
        <v>1</v>
      </c>
      <c r="K7" s="36">
        <v>1</v>
      </c>
      <c r="L7" s="37">
        <v>1</v>
      </c>
      <c r="M7" s="35">
        <v>1</v>
      </c>
      <c r="N7" s="35">
        <v>1</v>
      </c>
      <c r="O7" s="33">
        <v>0.9</v>
      </c>
      <c r="P7" s="35">
        <v>1</v>
      </c>
      <c r="Q7" s="34">
        <v>0.8</v>
      </c>
    </row>
    <row r="8" ht="20.05" customHeight="1">
      <c r="A8" t="s" s="30">
        <v>15</v>
      </c>
      <c r="B8" s="31">
        <v>0.7</v>
      </c>
      <c r="C8" s="31">
        <v>0.8</v>
      </c>
      <c r="D8" s="32">
        <v>0.9</v>
      </c>
      <c r="E8" s="33">
        <v>0.8</v>
      </c>
      <c r="F8" s="33">
        <v>0.8</v>
      </c>
      <c r="G8" s="33">
        <v>0.8</v>
      </c>
      <c r="H8" s="33">
        <v>0.9</v>
      </c>
      <c r="I8" s="38">
        <v>1</v>
      </c>
      <c r="J8" s="31">
        <v>0.9</v>
      </c>
      <c r="K8" s="31">
        <v>0.9</v>
      </c>
      <c r="L8" s="32">
        <v>0.9</v>
      </c>
      <c r="M8" s="33">
        <v>0.8</v>
      </c>
      <c r="N8" s="35">
        <v>1</v>
      </c>
      <c r="O8" s="33">
        <v>0.8</v>
      </c>
      <c r="P8" s="33">
        <v>0.8</v>
      </c>
      <c r="Q8" s="34">
        <v>0.9</v>
      </c>
    </row>
    <row r="9" ht="20.05" customHeight="1">
      <c r="A9" t="s" s="30">
        <v>16</v>
      </c>
      <c r="B9" s="31">
        <v>0.8</v>
      </c>
      <c r="C9" s="31">
        <v>0.9</v>
      </c>
      <c r="D9" s="32">
        <v>0.9</v>
      </c>
      <c r="E9" s="33">
        <v>0.8</v>
      </c>
      <c r="F9" s="33">
        <v>0.9</v>
      </c>
      <c r="G9" s="33">
        <v>0.8</v>
      </c>
      <c r="H9" s="33">
        <v>0.9</v>
      </c>
      <c r="I9" s="34">
        <v>0.8</v>
      </c>
      <c r="J9" s="36">
        <v>1</v>
      </c>
      <c r="K9" s="36">
        <v>1</v>
      </c>
      <c r="L9" s="37">
        <v>1</v>
      </c>
      <c r="M9" s="33">
        <v>0.9</v>
      </c>
      <c r="N9" s="35">
        <v>1</v>
      </c>
      <c r="O9" s="33">
        <v>0.9</v>
      </c>
      <c r="P9" s="35">
        <v>1</v>
      </c>
      <c r="Q9" s="34">
        <v>0.8</v>
      </c>
    </row>
    <row r="10" ht="20.85" customHeight="1">
      <c r="A10" t="s" s="39">
        <v>17</v>
      </c>
      <c r="B10" s="40">
        <v>0.4</v>
      </c>
      <c r="C10" s="40">
        <v>0.6</v>
      </c>
      <c r="D10" s="41">
        <v>0.8</v>
      </c>
      <c r="E10" s="42">
        <v>0.7</v>
      </c>
      <c r="F10" s="42">
        <v>0.9</v>
      </c>
      <c r="G10" s="43">
        <v>1</v>
      </c>
      <c r="H10" s="42">
        <v>0.8</v>
      </c>
      <c r="I10" s="44">
        <v>0.7</v>
      </c>
      <c r="J10" s="40">
        <v>0.6</v>
      </c>
      <c r="K10" s="40">
        <v>0.7</v>
      </c>
      <c r="L10" s="41">
        <v>0.8</v>
      </c>
      <c r="M10" s="42">
        <v>0.6</v>
      </c>
      <c r="N10" s="42">
        <v>0.8</v>
      </c>
      <c r="O10" s="42">
        <v>0.9</v>
      </c>
      <c r="P10" s="42">
        <v>0.7</v>
      </c>
      <c r="Q10" s="44">
        <v>0.6</v>
      </c>
    </row>
  </sheetData>
  <mergeCells count="9">
    <mergeCell ref="A1:Q1"/>
    <mergeCell ref="D3:I3"/>
    <mergeCell ref="L3:Q3"/>
    <mergeCell ref="K3:K4"/>
    <mergeCell ref="C3:C4"/>
    <mergeCell ref="B3:B4"/>
    <mergeCell ref="J3:J4"/>
    <mergeCell ref="B2:I2"/>
    <mergeCell ref="J2:Q2"/>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2:L9"/>
  <sheetViews>
    <sheetView workbookViewId="0" showGridLines="0" defaultGridColor="1"/>
  </sheetViews>
  <sheetFormatPr defaultColWidth="16.3333" defaultRowHeight="19.9" customHeight="1" outlineLevelRow="0" outlineLevelCol="0"/>
  <cols>
    <col min="1" max="1" width="4.67188" style="45" customWidth="1"/>
    <col min="2" max="2" width="13.9141" style="45" customWidth="1"/>
    <col min="3" max="6" width="13.9453" style="45" customWidth="1"/>
    <col min="7" max="8" width="11.6484" style="45" customWidth="1"/>
    <col min="9" max="12" width="13.9453" style="45" customWidth="1"/>
    <col min="13" max="16384" width="16.3516" style="45" customWidth="1"/>
  </cols>
  <sheetData>
    <row r="1" ht="27.65" customHeight="1">
      <c r="A1" t="s" s="7">
        <v>18</v>
      </c>
      <c r="B1" s="7"/>
      <c r="C1" s="7"/>
      <c r="D1" s="7"/>
      <c r="E1" s="7"/>
      <c r="F1" s="7"/>
      <c r="G1" s="7"/>
      <c r="H1" s="7"/>
      <c r="I1" s="7"/>
      <c r="J1" s="7"/>
      <c r="K1" s="7"/>
      <c r="L1" s="7"/>
    </row>
    <row r="2" ht="21.7" customHeight="1">
      <c r="A2" s="46"/>
      <c r="B2" t="s" s="47">
        <v>20</v>
      </c>
      <c r="C2" t="s" s="9">
        <v>9</v>
      </c>
      <c r="D2" t="s" s="11">
        <v>10</v>
      </c>
      <c r="E2" t="s" s="48">
        <v>11</v>
      </c>
      <c r="F2" s="49"/>
      <c r="G2" t="s" s="14">
        <v>7</v>
      </c>
      <c r="H2" t="s" s="50">
        <v>8</v>
      </c>
      <c r="I2" t="s" s="14">
        <v>7</v>
      </c>
      <c r="J2" t="s" s="50">
        <v>8</v>
      </c>
      <c r="K2" t="s" s="14">
        <f>I2</f>
        <v>21</v>
      </c>
      <c r="L2" t="s" s="50">
        <f>J2</f>
        <v>22</v>
      </c>
    </row>
    <row r="3" ht="20.85" customHeight="1">
      <c r="A3" t="s" s="51">
        <v>12</v>
      </c>
      <c r="B3" s="52">
        <v>5</v>
      </c>
      <c r="C3" s="53">
        <v>0.4</v>
      </c>
      <c r="D3" s="54">
        <v>0.4</v>
      </c>
      <c r="E3" s="55">
        <v>0.2</v>
      </c>
      <c r="F3" s="56">
        <f>SUM(C3:E4)</f>
        <v>1</v>
      </c>
      <c r="G3" s="57">
        <f>(B3*'Stats - Overall performance as '!B3)/SUM($B$3:$B$8)</f>
        <v>0.0176296296296296</v>
      </c>
      <c r="H3" s="58">
        <f>(B3*'Stats - Overall performance as '!C3)/SUM($B$3:$B$8)</f>
        <v>0.0215555555555556</v>
      </c>
      <c r="I3" s="57">
        <f>(G3*B3+G4*B4)/SUM(B3:B4)</f>
        <v>0.0151530864197531</v>
      </c>
      <c r="J3" s="58">
        <f>(H3*B3+H4*B4)/SUM(B3:B4)</f>
        <v>0.0185604938271605</v>
      </c>
      <c r="K3" s="59">
        <f>I3</f>
        <v>0.0151530864197531</v>
      </c>
      <c r="L3" s="60">
        <f>J3</f>
        <v>0.0185604938271605</v>
      </c>
    </row>
    <row r="4" ht="20.05" customHeight="1">
      <c r="A4" t="s" s="61">
        <v>13</v>
      </c>
      <c r="B4" s="62">
        <f>B3/5</f>
        <v>1</v>
      </c>
      <c r="C4" s="63"/>
      <c r="D4" s="64"/>
      <c r="E4" s="65"/>
      <c r="F4" s="66"/>
      <c r="G4" s="57">
        <f>(B4*'Stats - Overall performance as '!B4)/SUM($B$3:$B$8)</f>
        <v>0.00277037037037037</v>
      </c>
      <c r="H4" s="58">
        <f>(B4*'Stats - Overall performance as '!C4)/SUM($B$3:$B$8)</f>
        <v>0.00358518518518519</v>
      </c>
      <c r="I4" s="63"/>
      <c r="J4" s="65"/>
      <c r="K4" s="63"/>
      <c r="L4" s="65"/>
    </row>
    <row r="5" ht="20.05" customHeight="1">
      <c r="A5" t="s" s="61">
        <v>14</v>
      </c>
      <c r="B5" s="62">
        <f>B3*6</f>
        <v>30</v>
      </c>
      <c r="C5" s="67">
        <v>0.3</v>
      </c>
      <c r="D5" s="68">
        <v>0.4</v>
      </c>
      <c r="E5" s="69">
        <v>0.3</v>
      </c>
      <c r="F5" s="56">
        <f>SUM(C5:E6)</f>
        <v>1</v>
      </c>
      <c r="G5" s="57">
        <f>(B5*'Stats - Overall performance as '!B5)/SUM($B$3:$B$8)</f>
        <v>0.114</v>
      </c>
      <c r="H5" s="58">
        <f>(B5*'Stats - Overall performance as '!C5)/SUM($B$3:$B$8)</f>
        <v>0.131333333333333</v>
      </c>
      <c r="I5" s="57">
        <f>(G5*B5+G6*B6)/SUM(B5:B6)</f>
        <v>0.0985111111111111</v>
      </c>
      <c r="J5" s="58">
        <f>(H5*B5+H6*B6)/SUM(B5:B6)</f>
        <v>0.1134</v>
      </c>
      <c r="K5" s="59">
        <f>I5</f>
        <v>0.0985111111111111</v>
      </c>
      <c r="L5" s="60">
        <f>J5</f>
        <v>0.1134</v>
      </c>
    </row>
    <row r="6" ht="20.05" customHeight="1">
      <c r="A6" t="s" s="61">
        <v>15</v>
      </c>
      <c r="B6" s="62">
        <f>B5/5</f>
        <v>6</v>
      </c>
      <c r="C6" s="63"/>
      <c r="D6" s="64"/>
      <c r="E6" s="65"/>
      <c r="F6" s="66"/>
      <c r="G6" s="57">
        <f>(B6*'Stats - Overall performance as '!B6)/SUM($B$3:$B$8)</f>
        <v>0.0210666666666667</v>
      </c>
      <c r="H6" s="58">
        <f>(B6*'Stats - Overall performance as '!C6)/SUM($B$3:$B$8)</f>
        <v>0.0237333333333333</v>
      </c>
      <c r="I6" s="63"/>
      <c r="J6" s="65"/>
      <c r="K6" s="63"/>
      <c r="L6" s="65"/>
    </row>
    <row r="7" ht="20.05" customHeight="1">
      <c r="A7" t="s" s="61">
        <v>16</v>
      </c>
      <c r="B7" s="62">
        <f>B5*6</f>
        <v>180</v>
      </c>
      <c r="C7" s="67">
        <v>0.1</v>
      </c>
      <c r="D7" s="68">
        <v>0.5</v>
      </c>
      <c r="E7" s="69">
        <v>0.4</v>
      </c>
      <c r="F7" s="56">
        <f>SUM(C7:E8)</f>
        <v>1</v>
      </c>
      <c r="G7" s="57">
        <f>(B7*'Stats - Overall performance as '!B7)/SUM($B$3:$B$8)</f>
        <v>0.696</v>
      </c>
      <c r="H7" s="58">
        <f>(B7*'Stats - Overall performance as '!C7)/SUM($B$3:$B$8)</f>
        <v>0.778666666666666</v>
      </c>
      <c r="I7" s="57">
        <f>(G7*B7+G8*B8)/SUM(B7:B8)</f>
        <v>0.6847358834244081</v>
      </c>
      <c r="J7" s="58">
        <f>(H7*B7+H8*B8)/SUM(B7:B8)</f>
        <v>0.766055373406192</v>
      </c>
      <c r="K7" s="59">
        <f>I7</f>
        <v>0.6847358834244081</v>
      </c>
      <c r="L7" s="60">
        <f>J7</f>
        <v>0.766055373406192</v>
      </c>
    </row>
    <row r="8" ht="20.85" customHeight="1">
      <c r="A8" t="s" s="70">
        <v>17</v>
      </c>
      <c r="B8" s="71">
        <v>3</v>
      </c>
      <c r="C8" s="72"/>
      <c r="D8" s="73"/>
      <c r="E8" s="74"/>
      <c r="F8" s="66"/>
      <c r="G8" s="75">
        <f>(B8*'Stats - Overall performance as '!B8)/SUM($B$3:$B$8)</f>
        <v>0.008888888888888891</v>
      </c>
      <c r="H8" s="76">
        <f>(B8*'Stats - Overall performance as '!C8)/SUM($B$3:$B$8)</f>
        <v>0.00937777777777777</v>
      </c>
      <c r="I8" s="72"/>
      <c r="J8" s="74"/>
      <c r="K8" s="72"/>
      <c r="L8" s="74"/>
    </row>
    <row r="9" ht="21.7" customHeight="1">
      <c r="A9" s="77"/>
      <c r="B9" s="78">
        <f>SUM(B3:B8)</f>
        <v>225</v>
      </c>
      <c r="C9" s="79"/>
      <c r="D9" s="80"/>
      <c r="E9" s="80"/>
      <c r="F9" s="60"/>
      <c r="G9" s="81">
        <f>SUM(G3:G8)</f>
        <v>0.860355555555556</v>
      </c>
      <c r="H9" s="82">
        <f>SUM(H3:H8)</f>
        <v>0.968251851851851</v>
      </c>
      <c r="I9" s="81">
        <f>SUM(I3:I8)</f>
        <v>0.798400080955272</v>
      </c>
      <c r="J9" s="82">
        <f>SUM(J3:J8)</f>
        <v>0.898015867233353</v>
      </c>
      <c r="K9" s="83">
        <f>I9</f>
        <v>0.798400080955272</v>
      </c>
      <c r="L9" s="84">
        <f>J9</f>
        <v>0.898015867233353</v>
      </c>
    </row>
  </sheetData>
  <mergeCells count="25">
    <mergeCell ref="A1:L1"/>
    <mergeCell ref="E7:E8"/>
    <mergeCell ref="D7:D8"/>
    <mergeCell ref="C7:C8"/>
    <mergeCell ref="E5:E6"/>
    <mergeCell ref="D5:D6"/>
    <mergeCell ref="C5:C6"/>
    <mergeCell ref="E3:E4"/>
    <mergeCell ref="D3:D4"/>
    <mergeCell ref="C3:C4"/>
    <mergeCell ref="F7:F8"/>
    <mergeCell ref="F5:F6"/>
    <mergeCell ref="F3:F4"/>
    <mergeCell ref="I3:I4"/>
    <mergeCell ref="I5:I6"/>
    <mergeCell ref="I7:I8"/>
    <mergeCell ref="J3:J4"/>
    <mergeCell ref="J5:J6"/>
    <mergeCell ref="J7:J8"/>
    <mergeCell ref="L3:L4"/>
    <mergeCell ref="L7:L8"/>
    <mergeCell ref="L5:L6"/>
    <mergeCell ref="K7:K8"/>
    <mergeCell ref="K5:K6"/>
    <mergeCell ref="K3:K4"/>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2:I8"/>
  <sheetViews>
    <sheetView workbookViewId="0" showGridLines="0" defaultGridColor="1"/>
  </sheetViews>
  <sheetFormatPr defaultColWidth="16.3333" defaultRowHeight="19.9" customHeight="1" outlineLevelRow="0" outlineLevelCol="0"/>
  <cols>
    <col min="1" max="1" width="4.67188" style="85" customWidth="1"/>
    <col min="2" max="2" width="13.8828" style="85" customWidth="1"/>
    <col min="3" max="3" width="13.3125" style="85" customWidth="1"/>
    <col min="4" max="4" width="13.8828" style="85" customWidth="1"/>
    <col min="5" max="5" width="13.3125" style="85" customWidth="1"/>
    <col min="6" max="6" width="13.8828" style="85" customWidth="1"/>
    <col min="7" max="7" width="13.3125" style="85" customWidth="1"/>
    <col min="8" max="8" width="11.0625" style="85" customWidth="1"/>
    <col min="9" max="9" width="55.8047" style="85" customWidth="1"/>
    <col min="10" max="16384" width="16.3516" style="85" customWidth="1"/>
  </cols>
  <sheetData>
    <row r="1" ht="27.65" customHeight="1">
      <c r="A1" t="s" s="7">
        <v>23</v>
      </c>
      <c r="B1" s="7"/>
      <c r="C1" s="7"/>
      <c r="D1" s="7"/>
      <c r="E1" s="7"/>
      <c r="F1" s="7"/>
      <c r="G1" s="7"/>
      <c r="H1" s="7"/>
      <c r="I1" s="7"/>
    </row>
    <row r="2" ht="21.7" customHeight="1">
      <c r="A2" s="86"/>
      <c r="B2" t="s" s="9">
        <v>7</v>
      </c>
      <c r="C2" t="s" s="48">
        <v>8</v>
      </c>
      <c r="D2" t="s" s="9">
        <v>7</v>
      </c>
      <c r="E2" t="s" s="48">
        <v>8</v>
      </c>
      <c r="F2" t="s" s="9">
        <v>7</v>
      </c>
      <c r="G2" t="s" s="48">
        <v>8</v>
      </c>
      <c r="H2" t="s" s="47">
        <v>25</v>
      </c>
      <c r="I2" t="s" s="47">
        <v>26</v>
      </c>
    </row>
    <row r="3" ht="20.85" customHeight="1">
      <c r="A3" t="s" s="51">
        <v>12</v>
      </c>
      <c r="B3" s="87">
        <f>AVERAGE('Stats - Self-disclosed performa'!D5:I5)*'Stats - Volumes, prioritisation'!E3+'Stats - Self-disclosed performa'!C5*'Stats - Volumes, prioritisation'!D3+'Stats - Self-disclosed performa'!B5*'Stats - Volumes, prioritisation'!C3</f>
        <v>0.793333333333333</v>
      </c>
      <c r="C3" s="88">
        <f>AVERAGE('Stats - Self-disclosed performa'!L5:Q5)*'Stats - Volumes, prioritisation'!E3+'Stats - Self-disclosed performa'!K5*'Stats - Volumes, prioritisation'!D3+'Stats - Self-disclosed performa'!J5*'Stats - Volumes, prioritisation'!C3</f>
        <v>0.97</v>
      </c>
      <c r="D3" s="79">
        <f>B3</f>
        <v>0.793333333333333</v>
      </c>
      <c r="E3" s="89">
        <f>C3</f>
        <v>0.97</v>
      </c>
      <c r="F3" s="79">
        <f>(B3*'Stats - Volumes, prioritisation'!B3+B4*'Stats - Volumes, prioritisation'!B4)/SUM('Stats - Volumes, prioritisation'!B3,'Stats - Volumes, prioritisation'!B4)</f>
        <v>0.765</v>
      </c>
      <c r="G3" s="89">
        <f>(C3*'Stats - Volumes, prioritisation'!B3+C4*'Stats - Volumes, prioritisation'!B4)/SUM('Stats - Volumes, prioritisation'!B3,'Stats - Volumes, prioritisation'!B4)</f>
        <v>0.942777777777778</v>
      </c>
      <c r="H3" s="90">
        <f>C3-B3</f>
        <v>0.176666666666667</v>
      </c>
      <c r="I3" t="s" s="51">
        <v>27</v>
      </c>
    </row>
    <row r="4" ht="20.05" customHeight="1">
      <c r="A4" t="s" s="61">
        <v>13</v>
      </c>
      <c r="B4" s="57">
        <f>AVERAGE('Stats - Self-disclosed performa'!D6:I6)*'Stats - Volumes, prioritisation'!E3+'Stats - Self-disclosed performa'!C6*'Stats - Volumes, prioritisation'!D3+'Stats - Self-disclosed performa'!B6*'Stats - Volumes, prioritisation'!C3</f>
        <v>0.623333333333333</v>
      </c>
      <c r="C4" s="58">
        <f>AVERAGE('Stats - Self-disclosed performa'!L6:Q6)*'Stats - Volumes, prioritisation'!E3+'Stats - Self-disclosed performa'!K6*'Stats - Volumes, prioritisation'!D3+'Stats - Self-disclosed performa'!J6*'Stats - Volumes, prioritisation'!C3</f>
        <v>0.806666666666667</v>
      </c>
      <c r="D4" s="59">
        <f>B4</f>
        <v>0.623333333333333</v>
      </c>
      <c r="E4" s="60">
        <f>C4</f>
        <v>0.806666666666667</v>
      </c>
      <c r="F4" s="63"/>
      <c r="G4" s="65"/>
      <c r="H4" s="91">
        <f>C4-B4</f>
        <v>0.183333333333334</v>
      </c>
      <c r="I4" t="s" s="61">
        <v>28</v>
      </c>
    </row>
    <row r="5" ht="20.05" customHeight="1">
      <c r="A5" t="s" s="61">
        <v>14</v>
      </c>
      <c r="B5" s="57">
        <f>AVERAGE('Stats - Self-disclosed performa'!D7:I7)*'Stats - Volumes, prioritisation'!E5+'Stats - Self-disclosed performa'!C7*'Stats - Volumes, prioritisation'!D5+'Stats - Self-disclosed performa'!B7*'Stats - Volumes, prioritisation'!C5</f>
        <v>0.855</v>
      </c>
      <c r="C5" s="58">
        <f>AVERAGE('Stats - Self-disclosed performa'!L7:Q7)*'Stats - Volumes, prioritisation'!E5+'Stats - Self-disclosed performa'!K7*'Stats - Volumes, prioritisation'!D5+'Stats - Self-disclosed performa'!J7*'Stats - Volumes, prioritisation'!C5</f>
        <v>0.985</v>
      </c>
      <c r="D5" s="59">
        <f>B5</f>
        <v>0.855</v>
      </c>
      <c r="E5" s="60">
        <f>C5</f>
        <v>0.985</v>
      </c>
      <c r="F5" s="59">
        <f>(B5*'Stats - Volumes, prioritisation'!B5+B6*'Stats - Volumes, prioritisation'!B6)/SUM('Stats - Volumes, prioritisation'!B5,'Stats - Volumes, prioritisation'!B6)</f>
        <v>0.844166666666667</v>
      </c>
      <c r="G5" s="60">
        <f>(C5*'Stats - Volumes, prioritisation'!B5+C6*'Stats - Volumes, prioritisation'!B6)/SUM('Stats - Volumes, prioritisation'!B5,'Stats - Volumes, prioritisation'!B6)</f>
        <v>0.969166666666667</v>
      </c>
      <c r="H5" s="91">
        <f>C5-B5</f>
        <v>0.13</v>
      </c>
      <c r="I5" t="s" s="61">
        <v>29</v>
      </c>
    </row>
    <row r="6" ht="20.05" customHeight="1">
      <c r="A6" t="s" s="61">
        <v>15</v>
      </c>
      <c r="B6" s="57">
        <f>AVERAGE('Stats - Self-disclosed performa'!D8:I8)*'Stats - Volumes, prioritisation'!E5+'Stats - Self-disclosed performa'!C8*'Stats - Volumes, prioritisation'!D5+'Stats - Self-disclosed performa'!B8*'Stats - Volumes, prioritisation'!C5</f>
        <v>0.79</v>
      </c>
      <c r="C6" s="58">
        <f>AVERAGE('Stats - Self-disclosed performa'!L8:Q8)*'Stats - Volumes, prioritisation'!E5+'Stats - Self-disclosed performa'!K8*'Stats - Volumes, prioritisation'!D5+'Stats - Self-disclosed performa'!J8*'Stats - Volumes, prioritisation'!C5</f>
        <v>0.89</v>
      </c>
      <c r="D6" s="59">
        <f>B6</f>
        <v>0.79</v>
      </c>
      <c r="E6" s="60">
        <f>C6</f>
        <v>0.89</v>
      </c>
      <c r="F6" s="63"/>
      <c r="G6" s="65"/>
      <c r="H6" s="91">
        <f>C6-B6</f>
        <v>0.1</v>
      </c>
      <c r="I6" t="s" s="61">
        <v>30</v>
      </c>
    </row>
    <row r="7" ht="20.05" customHeight="1">
      <c r="A7" t="s" s="61">
        <v>16</v>
      </c>
      <c r="B7" s="57">
        <f>AVERAGE('Stats - Self-disclosed performa'!D9:I9)*'Stats - Volumes, prioritisation'!E7+'Stats - Self-disclosed performa'!C9*'Stats - Volumes, prioritisation'!D7+'Stats - Self-disclosed performa'!B9*'Stats - Volumes, prioritisation'!C7</f>
        <v>0.87</v>
      </c>
      <c r="C7" s="58">
        <f>AVERAGE('Stats - Self-disclosed performa'!L9:Q9)*'Stats - Volumes, prioritisation'!E7+'Stats - Self-disclosed performa'!K9*'Stats - Volumes, prioritisation'!D7+'Stats - Self-disclosed performa'!J9*'Stats - Volumes, prioritisation'!C7</f>
        <v>0.9733333333333331</v>
      </c>
      <c r="D7" s="59">
        <f>B7</f>
        <v>0.87</v>
      </c>
      <c r="E7" s="60">
        <f>C7</f>
        <v>0.9733333333333331</v>
      </c>
      <c r="F7" s="59">
        <f>(B7*'Stats - Volumes, prioritisation'!B7+B8*'Stats - Volumes, prioritisation'!B8)/SUM('Stats - Volumes, prioritisation'!B7,'Stats - Volumes, prioritisation'!B8)</f>
        <v>0.866666666666667</v>
      </c>
      <c r="G7" s="60">
        <f>(C7*'Stats - Volumes, prioritisation'!B7+C8*'Stats - Volumes, prioritisation'!B8)/SUM('Stats - Volumes, prioritisation'!B7,'Stats - Volumes, prioritisation'!B8)</f>
        <v>0.968907103825136</v>
      </c>
      <c r="H7" s="91">
        <f>C7-B7</f>
        <v>0.103333333333333</v>
      </c>
      <c r="I7" t="s" s="61">
        <v>31</v>
      </c>
    </row>
    <row r="8" ht="20.85" customHeight="1">
      <c r="A8" t="s" s="70">
        <v>17</v>
      </c>
      <c r="B8" s="75">
        <f>AVERAGE('Stats - Self-disclosed performa'!D10:I10)*'Stats - Volumes, prioritisation'!E7+'Stats - Self-disclosed performa'!C10*'Stats - Volumes, prioritisation'!D7+'Stats - Self-disclosed performa'!B10*'Stats - Volumes, prioritisation'!C7</f>
        <v>0.666666666666667</v>
      </c>
      <c r="C8" s="76">
        <f>AVERAGE('Stats - Self-disclosed performa'!L10:Q10)*'Stats - Volumes, prioritisation'!E7+'Stats - Self-disclosed performa'!K10*'Stats - Volumes, prioritisation'!D7+'Stats - Self-disclosed performa'!J10*'Stats - Volumes, prioritisation'!C7</f>
        <v>0.703333333333333</v>
      </c>
      <c r="D8" s="92">
        <f>B8</f>
        <v>0.666666666666667</v>
      </c>
      <c r="E8" s="93">
        <f>C8</f>
        <v>0.703333333333333</v>
      </c>
      <c r="F8" s="72"/>
      <c r="G8" s="74"/>
      <c r="H8" s="94">
        <f>C8-B8</f>
        <v>0.036666666666666</v>
      </c>
      <c r="I8" t="s" s="70">
        <v>32</v>
      </c>
    </row>
  </sheetData>
  <mergeCells count="7">
    <mergeCell ref="A1:I1"/>
    <mergeCell ref="F3:F4"/>
    <mergeCell ref="F5:F6"/>
    <mergeCell ref="G7:G8"/>
    <mergeCell ref="G5:G6"/>
    <mergeCell ref="G3:G4"/>
    <mergeCell ref="F7:F8"/>
  </mergeCells>
  <conditionalFormatting sqref="F3:G3 F5:G5 F7:G7">
    <cfRule type="cellIs" dxfId="0" priority="1" operator="greaterThanOrEqual" stopIfTrue="1">
      <formula>0.9</formula>
    </cfRule>
    <cfRule type="cellIs" dxfId="1" priority="2" operator="greaterThanOrEqual" stopIfTrue="1">
      <formula>0.8</formula>
    </cfRule>
    <cfRule type="cellIs" dxfId="2" priority="3" operator="lessThan" stopIfTrue="1">
      <formula>0.8</formula>
    </cfRule>
  </conditionalFormatting>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